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11" i="1"/>
  <c r="D11"/>
  <c r="C11"/>
  <c r="D12"/>
  <c r="D22"/>
  <c r="D21" s="1"/>
  <c r="D19"/>
  <c r="G19" s="1"/>
  <c r="D18"/>
  <c r="G18" s="1"/>
  <c r="D15"/>
  <c r="G15" s="1"/>
  <c r="D14"/>
  <c r="D10"/>
  <c r="D9" s="1"/>
  <c r="D8"/>
  <c r="G8" s="1"/>
  <c r="D7"/>
  <c r="G7" s="1"/>
  <c r="D5"/>
  <c r="G5" s="1"/>
  <c r="G14"/>
  <c r="C4"/>
  <c r="D13"/>
  <c r="D26"/>
  <c r="E9"/>
  <c r="E4"/>
  <c r="E13"/>
  <c r="G6"/>
  <c r="C9"/>
  <c r="F10"/>
  <c r="F9" s="1"/>
  <c r="C23"/>
  <c r="E23"/>
  <c r="D24"/>
  <c r="F6"/>
  <c r="F20"/>
  <c r="E16"/>
  <c r="C16"/>
  <c r="G20"/>
  <c r="E26"/>
  <c r="C26"/>
  <c r="F25"/>
  <c r="D25"/>
  <c r="G25" s="1"/>
  <c r="C13"/>
  <c r="F15"/>
  <c r="F7"/>
  <c r="G17"/>
  <c r="F27"/>
  <c r="F26" s="1"/>
  <c r="F22"/>
  <c r="F19"/>
  <c r="F18"/>
  <c r="F17"/>
  <c r="F14"/>
  <c r="F12"/>
  <c r="F8"/>
  <c r="F5"/>
  <c r="E21"/>
  <c r="C21"/>
  <c r="C29" s="1"/>
  <c r="E29" l="1"/>
  <c r="G10"/>
  <c r="G9" s="1"/>
  <c r="D4"/>
  <c r="D23"/>
  <c r="D16"/>
  <c r="G16" s="1"/>
  <c r="G13"/>
  <c r="F11"/>
  <c r="G21"/>
  <c r="F21"/>
  <c r="F13"/>
  <c r="G22"/>
  <c r="G27"/>
  <c r="G26" s="1"/>
  <c r="G11"/>
  <c r="F16"/>
  <c r="G12"/>
  <c r="F4"/>
  <c r="D29" l="1"/>
  <c r="G29" s="1"/>
  <c r="G4"/>
  <c r="F29"/>
</calcChain>
</file>

<file path=xl/sharedStrings.xml><?xml version="1.0" encoding="utf-8"?>
<sst xmlns="http://schemas.openxmlformats.org/spreadsheetml/2006/main" count="59" uniqueCount="57">
  <si>
    <t>0100</t>
  </si>
  <si>
    <t>Общегосударственные вопросы</t>
  </si>
  <si>
    <t>0104</t>
  </si>
  <si>
    <t>Функционирование местной администрации</t>
  </si>
  <si>
    <t>0113</t>
  </si>
  <si>
    <t>Другие общегосударственные расходы</t>
  </si>
  <si>
    <t>0300</t>
  </si>
  <si>
    <t>Национальная безопасность</t>
  </si>
  <si>
    <t>0309</t>
  </si>
  <si>
    <t>Предупреждение и ликвидация последствий ЧС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</si>
  <si>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</si>
  <si>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</si>
  <si>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</si>
  <si>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</si>
  <si>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</si>
  <si>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</si>
  <si>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</si>
  <si>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</si>
  <si>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Коммунальное хозяйство</t>
  </si>
  <si>
    <t>0502</t>
  </si>
  <si>
    <t>0503</t>
  </si>
  <si>
    <t>Благоустройство</t>
  </si>
  <si>
    <t>1000</t>
  </si>
  <si>
    <t>Социальная политика</t>
  </si>
  <si>
    <t>1001</t>
  </si>
  <si>
    <t>Выплата доплат к пенсиям муниципальным служащим</t>
  </si>
  <si>
    <t>1100</t>
  </si>
  <si>
    <t>Физическая культура и спорт</t>
  </si>
  <si>
    <t>1101</t>
  </si>
  <si>
    <t>1102</t>
  </si>
  <si>
    <t>Массовый спорт</t>
  </si>
  <si>
    <t>ВСЕГО РАСХОДОВ</t>
  </si>
  <si>
    <t>(-) дефицит, (+) профицит бюджета</t>
  </si>
  <si>
    <t>Обеспечение деятельности спортивных учреждений</t>
  </si>
  <si>
    <t>Наименование показателя</t>
  </si>
  <si>
    <t>План отчетного периода тыс. руб.</t>
  </si>
  <si>
    <t>Фактическое исполнение за отчетный период тыс. руб.</t>
  </si>
  <si>
    <t>% исполнения к плану года</t>
  </si>
  <si>
    <t>% исполнения к плану отчетного периода</t>
  </si>
  <si>
    <t>0111</t>
  </si>
  <si>
    <t>Резервный фонд</t>
  </si>
  <si>
    <t>0412</t>
  </si>
  <si>
    <t>Бюджетные инвестиции в объекты государственной (муниципальной) собственности</t>
  </si>
  <si>
    <t>1403</t>
  </si>
  <si>
    <t>14</t>
  </si>
  <si>
    <t>Межбюджетный трансферты общего характера</t>
  </si>
  <si>
    <t>Иные межбюджетные трансферты</t>
  </si>
  <si>
    <t>0505</t>
  </si>
  <si>
    <t>Другие вопросы в области ЖКХ</t>
  </si>
  <si>
    <t>0107</t>
  </si>
  <si>
    <t>Обеспечение проведения выборов и референдумов</t>
  </si>
  <si>
    <t>0200</t>
  </si>
  <si>
    <t>0203</t>
  </si>
  <si>
    <t>Национальная оборона</t>
  </si>
  <si>
    <t>Мобилизационная и вневойсковая подготовка</t>
  </si>
  <si>
    <t>Сведения об исполнении расходной части бюджета Кокшайского сельского поселения за 1 полугодие 2020г.</t>
  </si>
  <si>
    <t>План на 2020г. тыс. руб.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</si>
</sst>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49" fontId="0" fillId="0" borderId="1" xfId="0" applyNumberFormat="1" applyBorder="1"/>
    <xf numFmtId="164" fontId="0" fillId="0" borderId="1" xfId="0" applyNumberFormat="1" applyFont="1" applyBorder="1"/>
    <xf numFmtId="4" fontId="0" fillId="0" borderId="1" xfId="0" applyNumberFormat="1" applyFont="1" applyBorder="1"/>
    <xf numFmtId="49" fontId="0" fillId="0" borderId="2" xfId="0" applyNumberFormat="1" applyBorder="1"/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3" xfId="0" applyNumberFormat="1" applyBorder="1"/>
    <xf numFmtId="4" fontId="0" fillId="0" borderId="3" xfId="0" applyNumberFormat="1" applyBorder="1"/>
    <xf numFmtId="164" fontId="0" fillId="0" borderId="3" xfId="0" applyNumberFormat="1" applyFont="1" applyBorder="1"/>
    <xf numFmtId="49" fontId="1" fillId="0" borderId="4" xfId="0" applyNumberFormat="1" applyFont="1" applyBorder="1"/>
    <xf numFmtId="49" fontId="1" fillId="0" borderId="5" xfId="0" applyNumberFormat="1" applyFont="1" applyBorder="1"/>
    <xf numFmtId="4" fontId="1" fillId="0" borderId="5" xfId="0" applyNumberFormat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4" fontId="0" fillId="0" borderId="2" xfId="0" applyNumberFormat="1" applyBorder="1"/>
    <xf numFmtId="164" fontId="0" fillId="0" borderId="2" xfId="0" applyNumberFormat="1" applyFont="1" applyBorder="1"/>
    <xf numFmtId="49" fontId="0" fillId="0" borderId="7" xfId="0" applyNumberFormat="1" applyBorder="1"/>
    <xf numFmtId="4" fontId="0" fillId="0" borderId="7" xfId="0" applyNumberFormat="1" applyBorder="1"/>
    <xf numFmtId="164" fontId="0" fillId="0" borderId="7" xfId="0" applyNumberFormat="1" applyFont="1" applyBorder="1"/>
    <xf numFmtId="4" fontId="0" fillId="0" borderId="2" xfId="0" applyNumberFormat="1" applyFont="1" applyBorder="1"/>
    <xf numFmtId="4" fontId="0" fillId="0" borderId="7" xfId="0" applyNumberFormat="1" applyFont="1" applyBorder="1"/>
    <xf numFmtId="49" fontId="0" fillId="0" borderId="8" xfId="0" applyNumberFormat="1" applyBorder="1"/>
    <xf numFmtId="49" fontId="1" fillId="0" borderId="3" xfId="0" applyNumberFormat="1" applyFont="1" applyBorder="1"/>
    <xf numFmtId="4" fontId="1" fillId="0" borderId="3" xfId="0" applyNumberFormat="1" applyFont="1" applyBorder="1"/>
    <xf numFmtId="4" fontId="1" fillId="0" borderId="9" xfId="0" applyNumberFormat="1" applyFont="1" applyBorder="1"/>
    <xf numFmtId="4" fontId="1" fillId="0" borderId="10" xfId="0" applyNumberFormat="1" applyFont="1" applyBorder="1"/>
    <xf numFmtId="49" fontId="0" fillId="0" borderId="2" xfId="0" applyNumberFormat="1" applyBorder="1" applyAlignment="1">
      <alignment wrapText="1"/>
    </xf>
    <xf numFmtId="49" fontId="0" fillId="0" borderId="2" xfId="0" applyNumberFormat="1" applyFont="1" applyBorder="1"/>
    <xf numFmtId="165" fontId="1" fillId="0" borderId="6" xfId="0" applyNumberFormat="1" applyFont="1" applyBorder="1"/>
    <xf numFmtId="49" fontId="0" fillId="0" borderId="11" xfId="0" applyNumberFormat="1" applyBorder="1"/>
    <xf numFmtId="4" fontId="0" fillId="0" borderId="1" xfId="0" applyNumberFormat="1" applyBorder="1"/>
    <xf numFmtId="164" fontId="1" fillId="0" borderId="12" xfId="0" applyNumberFormat="1" applyFont="1" applyBorder="1"/>
    <xf numFmtId="49" fontId="1" fillId="0" borderId="13" xfId="0" applyNumberFormat="1" applyFont="1" applyBorder="1"/>
    <xf numFmtId="49" fontId="1" fillId="0" borderId="14" xfId="0" applyNumberFormat="1" applyFont="1" applyBorder="1"/>
    <xf numFmtId="4" fontId="1" fillId="0" borderId="14" xfId="0" applyNumberFormat="1" applyFont="1" applyBorder="1"/>
    <xf numFmtId="164" fontId="1" fillId="0" borderId="14" xfId="0" applyNumberFormat="1" applyFont="1" applyBorder="1"/>
    <xf numFmtId="164" fontId="1" fillId="0" borderId="15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4" fontId="3" fillId="0" borderId="5" xfId="0" applyNumberFormat="1" applyFont="1" applyBorder="1"/>
    <xf numFmtId="4" fontId="2" fillId="0" borderId="7" xfId="0" applyNumberFormat="1" applyFont="1" applyBorder="1"/>
    <xf numFmtId="4" fontId="3" fillId="0" borderId="9" xfId="0" applyNumberFormat="1" applyFont="1" applyBorder="1"/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tabSelected="1" workbookViewId="0">
      <selection activeCell="I11" sqref="I11"/>
    </sheetView>
  </sheetViews>
  <sheetFormatPr defaultRowHeight="15"/>
  <cols>
    <col min="2" max="2" width="56.5703125" customWidth="1"/>
    <col min="3" max="3" width="14.85546875" customWidth="1"/>
    <col min="4" max="4" width="14.7109375" customWidth="1"/>
    <col min="5" max="5" width="15.42578125" customWidth="1"/>
    <col min="6" max="6" width="13.42578125" customWidth="1"/>
    <col min="7" max="7" width="14.28515625" customWidth="1"/>
  </cols>
  <sheetData>
    <row r="1" spans="1:9">
      <c r="A1" s="49" t="s">
        <v>55</v>
      </c>
      <c r="B1" s="49"/>
      <c r="C1" s="49"/>
      <c r="D1" s="49"/>
      <c r="E1" s="49"/>
      <c r="F1" s="49"/>
      <c r="G1" s="49"/>
    </row>
    <row r="3" spans="1:9" ht="60.75" customHeight="1" thickBot="1">
      <c r="A3" s="7"/>
      <c r="B3" s="8" t="s">
        <v>34</v>
      </c>
      <c r="C3" s="9" t="s">
        <v>56</v>
      </c>
      <c r="D3" s="9" t="s">
        <v>35</v>
      </c>
      <c r="E3" s="9" t="s">
        <v>36</v>
      </c>
      <c r="F3" s="9" t="s">
        <v>37</v>
      </c>
      <c r="G3" s="9" t="s">
        <v>38</v>
      </c>
      <c r="H3" s="2"/>
      <c r="I3" s="2"/>
    </row>
    <row r="4" spans="1:9">
      <c r="A4" s="36" t="s">
        <v>0</v>
      </c>
      <c r="B4" s="37" t="s">
        <v>1</v>
      </c>
      <c r="C4" s="38">
        <f>C5+C7+C8+C6</f>
        <v>2994.5</v>
      </c>
      <c r="D4" s="38">
        <f>D5+D7+D8+D6</f>
        <v>1497.25</v>
      </c>
      <c r="E4" s="38">
        <f>E5+E7+E8+E6</f>
        <v>1290.77</v>
      </c>
      <c r="F4" s="39">
        <f>E4*100/C4</f>
        <v>43.104691935214561</v>
      </c>
      <c r="G4" s="40">
        <f>E4*100/D4</f>
        <v>86.209383870429122</v>
      </c>
    </row>
    <row r="5" spans="1:9" ht="14.25" customHeight="1">
      <c r="A5" s="4" t="s">
        <v>2</v>
      </c>
      <c r="B5" s="4" t="s">
        <v>3</v>
      </c>
      <c r="C5" s="41">
        <v>2442.15</v>
      </c>
      <c r="D5" s="34">
        <f>C5/4*2</f>
        <v>1221.075</v>
      </c>
      <c r="E5" s="34">
        <v>1115.8</v>
      </c>
      <c r="F5" s="5">
        <f t="shared" ref="F5:F29" si="0">E5*100/C5</f>
        <v>45.689249227115447</v>
      </c>
      <c r="G5" s="5">
        <f t="shared" ref="G5:G29" si="1">E5*100/D5</f>
        <v>91.378498454230893</v>
      </c>
    </row>
    <row r="6" spans="1:9" hidden="1">
      <c r="A6" s="4" t="s">
        <v>49</v>
      </c>
      <c r="B6" s="4" t="s">
        <v>50</v>
      </c>
      <c r="C6" s="41"/>
      <c r="D6" s="34"/>
      <c r="E6" s="34"/>
      <c r="F6" s="5" t="e">
        <f t="shared" si="0"/>
        <v>#DIV/0!</v>
      </c>
      <c r="G6" s="5" t="e">
        <f t="shared" si="1"/>
        <v>#DIV/0!</v>
      </c>
    </row>
    <row r="7" spans="1:9" ht="15.75" customHeight="1">
      <c r="A7" s="4" t="s">
        <v>39</v>
      </c>
      <c r="B7" s="4" t="s">
        <v>40</v>
      </c>
      <c r="C7" s="41">
        <v>10</v>
      </c>
      <c r="D7" s="34">
        <f t="shared" ref="D7:D8" si="2">C7/4*2</f>
        <v>5</v>
      </c>
      <c r="E7" s="34">
        <v>0</v>
      </c>
      <c r="F7" s="5">
        <f t="shared" si="0"/>
        <v>0</v>
      </c>
      <c r="G7" s="5">
        <f t="shared" si="1"/>
        <v>0</v>
      </c>
    </row>
    <row r="8" spans="1:9" ht="15.75" thickBot="1">
      <c r="A8" s="7" t="s">
        <v>4</v>
      </c>
      <c r="B8" s="7" t="s">
        <v>5</v>
      </c>
      <c r="C8" s="42">
        <v>542.35</v>
      </c>
      <c r="D8" s="34">
        <f t="shared" si="2"/>
        <v>271.17500000000001</v>
      </c>
      <c r="E8" s="18">
        <v>174.97</v>
      </c>
      <c r="F8" s="19">
        <f t="shared" si="0"/>
        <v>32.261454780123536</v>
      </c>
      <c r="G8" s="19">
        <f t="shared" si="1"/>
        <v>64.522909560247072</v>
      </c>
    </row>
    <row r="9" spans="1:9" ht="15.75" thickBot="1">
      <c r="A9" s="13" t="s">
        <v>51</v>
      </c>
      <c r="B9" s="14" t="s">
        <v>53</v>
      </c>
      <c r="C9" s="43">
        <f>C10</f>
        <v>97.8</v>
      </c>
      <c r="D9" s="15">
        <f>D10</f>
        <v>48.9</v>
      </c>
      <c r="E9" s="15">
        <f>E10</f>
        <v>45.57</v>
      </c>
      <c r="F9" s="16">
        <f>F10</f>
        <v>46.595092024539881</v>
      </c>
      <c r="G9" s="17">
        <f>G10</f>
        <v>93.190184049079761</v>
      </c>
    </row>
    <row r="10" spans="1:9" ht="15.75" thickBot="1">
      <c r="A10" s="33" t="s">
        <v>52</v>
      </c>
      <c r="B10" s="20" t="s">
        <v>54</v>
      </c>
      <c r="C10" s="44">
        <v>97.8</v>
      </c>
      <c r="D10" s="34">
        <f>C10/4*2</f>
        <v>48.9</v>
      </c>
      <c r="E10" s="21">
        <v>45.57</v>
      </c>
      <c r="F10" s="19">
        <f t="shared" si="0"/>
        <v>46.595092024539881</v>
      </c>
      <c r="G10" s="19">
        <f t="shared" si="1"/>
        <v>93.190184049079761</v>
      </c>
    </row>
    <row r="11" spans="1:9" ht="12.75" customHeight="1" thickBot="1">
      <c r="A11" s="13" t="s">
        <v>6</v>
      </c>
      <c r="B11" s="14" t="s">
        <v>7</v>
      </c>
      <c r="C11" s="43">
        <f>C12</f>
        <v>345</v>
      </c>
      <c r="D11" s="15">
        <f>D12</f>
        <v>172.5</v>
      </c>
      <c r="E11" s="15">
        <f>E12</f>
        <v>0</v>
      </c>
      <c r="F11" s="16">
        <f t="shared" si="0"/>
        <v>0</v>
      </c>
      <c r="G11" s="17">
        <f t="shared" si="1"/>
        <v>0</v>
      </c>
    </row>
    <row r="12" spans="1:9" ht="15.75" customHeight="1" thickBot="1">
      <c r="A12" s="20" t="s">
        <v>8</v>
      </c>
      <c r="B12" s="20" t="s">
        <v>9</v>
      </c>
      <c r="C12" s="44">
        <v>345</v>
      </c>
      <c r="D12" s="34">
        <f>C12/4*2</f>
        <v>172.5</v>
      </c>
      <c r="E12" s="21">
        <v>0</v>
      </c>
      <c r="F12" s="22">
        <f t="shared" si="0"/>
        <v>0</v>
      </c>
      <c r="G12" s="22">
        <f t="shared" si="1"/>
        <v>0</v>
      </c>
    </row>
    <row r="13" spans="1:9" ht="15.75" thickBot="1">
      <c r="A13" s="13" t="s">
        <v>10</v>
      </c>
      <c r="B13" s="14" t="s">
        <v>11</v>
      </c>
      <c r="C13" s="45">
        <f>C14+C15</f>
        <v>3184.5</v>
      </c>
      <c r="D13" s="28">
        <f>D14+D15</f>
        <v>1592.25</v>
      </c>
      <c r="E13" s="29">
        <f>E14+E15</f>
        <v>1314.81</v>
      </c>
      <c r="F13" s="16">
        <f t="shared" si="0"/>
        <v>41.287800282618939</v>
      </c>
      <c r="G13" s="17">
        <f t="shared" si="1"/>
        <v>82.575600565237878</v>
      </c>
    </row>
    <row r="14" spans="1:9" ht="28.5" customHeight="1">
      <c r="A14" s="20" t="s">
        <v>12</v>
      </c>
      <c r="B14" s="20" t="s">
        <v>13</v>
      </c>
      <c r="C14" s="44">
        <v>2292.42</v>
      </c>
      <c r="D14" s="34">
        <f t="shared" ref="D14:D15" si="3">C14/4*2</f>
        <v>1146.21</v>
      </c>
      <c r="E14" s="21">
        <v>479.42</v>
      </c>
      <c r="F14" s="22">
        <f t="shared" si="0"/>
        <v>20.91327069210703</v>
      </c>
      <c r="G14" s="22">
        <f t="shared" si="1"/>
        <v>41.82654138421406</v>
      </c>
    </row>
    <row r="15" spans="1:9" ht="30.75" customHeight="1" thickBot="1">
      <c r="A15" s="7" t="s">
        <v>41</v>
      </c>
      <c r="B15" s="30" t="s">
        <v>42</v>
      </c>
      <c r="C15" s="42">
        <v>892.08</v>
      </c>
      <c r="D15" s="34">
        <f t="shared" si="3"/>
        <v>446.04</v>
      </c>
      <c r="E15" s="18">
        <v>835.39</v>
      </c>
      <c r="F15" s="19">
        <f t="shared" si="0"/>
        <v>93.645188772307407</v>
      </c>
      <c r="G15" s="19">
        <f t="shared" si="1"/>
        <v>187.29037754461481</v>
      </c>
    </row>
    <row r="16" spans="1:9" ht="15.75" thickBot="1">
      <c r="A16" s="13" t="s">
        <v>14</v>
      </c>
      <c r="B16" s="14" t="s">
        <v>15</v>
      </c>
      <c r="C16" s="43">
        <f>C17+C18+C19+C20</f>
        <v>1437.1</v>
      </c>
      <c r="D16" s="15">
        <f t="shared" ref="D16:E16" si="4">D17+D18+D19+D20</f>
        <v>718.55</v>
      </c>
      <c r="E16" s="15">
        <f t="shared" si="4"/>
        <v>687.16</v>
      </c>
      <c r="F16" s="16">
        <f t="shared" si="0"/>
        <v>47.815740032008911</v>
      </c>
      <c r="G16" s="17">
        <f t="shared" si="1"/>
        <v>95.631480064017822</v>
      </c>
    </row>
    <row r="17" spans="1:8" ht="0.75" customHeight="1">
      <c r="A17" s="10" t="s">
        <v>16</v>
      </c>
      <c r="B17" s="10" t="s">
        <v>17</v>
      </c>
      <c r="C17" s="46"/>
      <c r="D17" s="11"/>
      <c r="E17" s="11"/>
      <c r="F17" s="12" t="e">
        <f t="shared" si="0"/>
        <v>#DIV/0!</v>
      </c>
      <c r="G17" s="12" t="e">
        <f t="shared" si="1"/>
        <v>#DIV/0!</v>
      </c>
    </row>
    <row r="18" spans="1:8">
      <c r="A18" s="4" t="s">
        <v>19</v>
      </c>
      <c r="B18" s="4" t="s">
        <v>18</v>
      </c>
      <c r="C18" s="41">
        <v>200</v>
      </c>
      <c r="D18" s="34">
        <f t="shared" ref="D18:D19" si="5">C18/4*2</f>
        <v>100</v>
      </c>
      <c r="E18" s="6">
        <v>27.85</v>
      </c>
      <c r="F18" s="5">
        <f t="shared" si="0"/>
        <v>13.925000000000001</v>
      </c>
      <c r="G18" s="5">
        <f t="shared" si="1"/>
        <v>27.85</v>
      </c>
    </row>
    <row r="19" spans="1:8">
      <c r="A19" s="4" t="s">
        <v>20</v>
      </c>
      <c r="B19" s="4" t="s">
        <v>21</v>
      </c>
      <c r="C19" s="41">
        <v>1237.0999999999999</v>
      </c>
      <c r="D19" s="34">
        <f t="shared" si="5"/>
        <v>618.54999999999995</v>
      </c>
      <c r="E19" s="6">
        <v>659.31</v>
      </c>
      <c r="F19" s="5">
        <f t="shared" si="0"/>
        <v>53.294802360358908</v>
      </c>
      <c r="G19" s="5">
        <f t="shared" si="1"/>
        <v>106.58960472071782</v>
      </c>
    </row>
    <row r="20" spans="1:8" ht="0.75" customHeight="1" thickBot="1">
      <c r="A20" s="33" t="s">
        <v>47</v>
      </c>
      <c r="B20" s="20" t="s">
        <v>48</v>
      </c>
      <c r="C20" s="44"/>
      <c r="D20" s="21"/>
      <c r="E20" s="24">
        <v>0</v>
      </c>
      <c r="F20" s="5" t="e">
        <f t="shared" ref="F20" si="6">E20*100/C20</f>
        <v>#DIV/0!</v>
      </c>
      <c r="G20" s="5" t="e">
        <f t="shared" ref="G20" si="7">E20*100/D20</f>
        <v>#DIV/0!</v>
      </c>
    </row>
    <row r="21" spans="1:8" ht="15.75" thickBot="1">
      <c r="A21" s="13" t="s">
        <v>22</v>
      </c>
      <c r="B21" s="14" t="s">
        <v>23</v>
      </c>
      <c r="C21" s="43">
        <f>C22</f>
        <v>68.2</v>
      </c>
      <c r="D21" s="15">
        <f>D22</f>
        <v>34.1</v>
      </c>
      <c r="E21" s="15">
        <f>E22</f>
        <v>34.07</v>
      </c>
      <c r="F21" s="16">
        <f t="shared" si="0"/>
        <v>49.956011730205276</v>
      </c>
      <c r="G21" s="35">
        <f t="shared" si="1"/>
        <v>99.912023460410552</v>
      </c>
    </row>
    <row r="22" spans="1:8" ht="15" customHeight="1" thickBot="1">
      <c r="A22" s="20" t="s">
        <v>24</v>
      </c>
      <c r="B22" s="20" t="s">
        <v>25</v>
      </c>
      <c r="C22" s="44">
        <v>68.2</v>
      </c>
      <c r="D22" s="34">
        <f>C22/4*2</f>
        <v>34.1</v>
      </c>
      <c r="E22" s="24">
        <v>34.07</v>
      </c>
      <c r="F22" s="22">
        <f t="shared" si="0"/>
        <v>49.956011730205276</v>
      </c>
      <c r="G22" s="22">
        <f t="shared" si="1"/>
        <v>99.912023460410552</v>
      </c>
    </row>
    <row r="23" spans="1:8" ht="15.75" hidden="1" thickBot="1">
      <c r="A23" s="13" t="s">
        <v>26</v>
      </c>
      <c r="B23" s="14" t="s">
        <v>27</v>
      </c>
      <c r="C23" s="43">
        <f>C24+C25</f>
        <v>0</v>
      </c>
      <c r="D23" s="15">
        <f>D24+D25</f>
        <v>0</v>
      </c>
      <c r="E23" s="15">
        <f>E24+E25</f>
        <v>0</v>
      </c>
      <c r="F23" s="16"/>
      <c r="G23" s="32"/>
    </row>
    <row r="24" spans="1:8" ht="15.75" hidden="1" thickBot="1">
      <c r="A24" s="10" t="s">
        <v>28</v>
      </c>
      <c r="B24" s="10" t="s">
        <v>33</v>
      </c>
      <c r="C24" s="46"/>
      <c r="D24" s="11">
        <f t="shared" ref="D24" si="8">C24/4</f>
        <v>0</v>
      </c>
      <c r="E24" s="11"/>
      <c r="F24" s="12"/>
      <c r="G24" s="12"/>
    </row>
    <row r="25" spans="1:8" ht="15.75" hidden="1" thickBot="1">
      <c r="A25" s="31" t="s">
        <v>29</v>
      </c>
      <c r="B25" s="31" t="s">
        <v>30</v>
      </c>
      <c r="C25" s="42"/>
      <c r="D25" s="21">
        <f>C25/4</f>
        <v>0</v>
      </c>
      <c r="E25" s="23"/>
      <c r="F25" s="22" t="e">
        <f t="shared" si="0"/>
        <v>#DIV/0!</v>
      </c>
      <c r="G25" s="22" t="e">
        <f t="shared" si="1"/>
        <v>#DIV/0!</v>
      </c>
    </row>
    <row r="26" spans="1:8" ht="1.5" customHeight="1" thickBot="1">
      <c r="A26" s="13" t="s">
        <v>44</v>
      </c>
      <c r="B26" s="14" t="s">
        <v>45</v>
      </c>
      <c r="C26" s="43">
        <f>C27</f>
        <v>0</v>
      </c>
      <c r="D26" s="15">
        <f>D27</f>
        <v>0</v>
      </c>
      <c r="E26" s="15">
        <f>E27</f>
        <v>0</v>
      </c>
      <c r="F26" s="15" t="e">
        <f>F27</f>
        <v>#DIV/0!</v>
      </c>
      <c r="G26" s="15" t="e">
        <f>G27</f>
        <v>#DIV/0!</v>
      </c>
    </row>
    <row r="27" spans="1:8" ht="15.75" hidden="1" customHeight="1">
      <c r="A27" s="10" t="s">
        <v>43</v>
      </c>
      <c r="B27" s="10" t="s">
        <v>46</v>
      </c>
      <c r="C27" s="46"/>
      <c r="D27" s="34"/>
      <c r="E27" s="11"/>
      <c r="F27" s="12" t="e">
        <f t="shared" si="0"/>
        <v>#DIV/0!</v>
      </c>
      <c r="G27" s="12" t="e">
        <f t="shared" si="1"/>
        <v>#DIV/0!</v>
      </c>
    </row>
    <row r="28" spans="1:8" ht="0.75" hidden="1" customHeight="1" thickBot="1">
      <c r="A28" s="4" t="s">
        <v>29</v>
      </c>
      <c r="B28" s="7" t="s">
        <v>30</v>
      </c>
      <c r="C28" s="42"/>
      <c r="D28" s="11"/>
      <c r="E28" s="23"/>
      <c r="F28" s="19"/>
      <c r="G28" s="19"/>
    </row>
    <row r="29" spans="1:8" ht="15.75" thickBot="1">
      <c r="A29" s="25"/>
      <c r="B29" s="13" t="s">
        <v>31</v>
      </c>
      <c r="C29" s="43">
        <f>C4+C11+C13+C16+C21+C23+C26+C9</f>
        <v>8127.1</v>
      </c>
      <c r="D29" s="15">
        <f>D4+D11+D13+D16+D21+D23+D26+D9</f>
        <v>4063.55</v>
      </c>
      <c r="E29" s="15">
        <f>E4+E11+E13+E16+E21+E23+E26+E9</f>
        <v>3372.38</v>
      </c>
      <c r="F29" s="16">
        <f t="shared" si="0"/>
        <v>41.495490396328329</v>
      </c>
      <c r="G29" s="17">
        <f t="shared" si="1"/>
        <v>82.990980792656657</v>
      </c>
      <c r="H29" s="3"/>
    </row>
    <row r="30" spans="1:8">
      <c r="A30" s="4"/>
      <c r="B30" s="26" t="s">
        <v>32</v>
      </c>
      <c r="C30" s="47"/>
      <c r="D30" s="27"/>
      <c r="E30" s="27">
        <v>-129.34</v>
      </c>
      <c r="F30" s="11"/>
      <c r="G30" s="11"/>
    </row>
    <row r="31" spans="1:8">
      <c r="A31" s="1"/>
      <c r="B31" s="1"/>
      <c r="C31" s="48"/>
    </row>
    <row r="32" spans="1:8">
      <c r="A32" s="1"/>
      <c r="B32" s="1"/>
      <c r="C32" s="48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</sheetData>
  <mergeCells count="1">
    <mergeCell ref="A1:G1"/>
  </mergeCells>
  <pageMargins left="0.31496062992125984" right="0.31496062992125984" top="0.74803149606299213" bottom="0.35433070866141736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2020-09-30T07:13:31Z</dcterms:modified>
</cp:coreProperties>
</file>